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<sst xmlns="http://schemas.openxmlformats.org/spreadsheetml/2006/main" count="247" uniqueCount="175">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</sst>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3\30.09.2023\B3_2023_03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45199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1438619</v>
          </cell>
          <cell r="G74">
            <v>606286</v>
          </cell>
          <cell r="H74">
            <v>1111314</v>
          </cell>
          <cell r="I74">
            <v>-2083</v>
          </cell>
          <cell r="J74">
            <v>0</v>
          </cell>
        </row>
        <row r="77">
          <cell r="E77">
            <v>254600</v>
          </cell>
          <cell r="G77">
            <v>211953</v>
          </cell>
          <cell r="I77">
            <v>-5854</v>
          </cell>
        </row>
        <row r="78">
          <cell r="E78">
            <v>552400</v>
          </cell>
          <cell r="G78">
            <v>394330</v>
          </cell>
          <cell r="I78">
            <v>3771</v>
          </cell>
        </row>
        <row r="90">
          <cell r="E90">
            <v>25757700</v>
          </cell>
          <cell r="G90">
            <v>15420585</v>
          </cell>
          <cell r="H90">
            <v>1366254</v>
          </cell>
          <cell r="I90">
            <v>0</v>
          </cell>
          <cell r="J90">
            <v>28725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4169000</v>
          </cell>
          <cell r="G106">
            <v>3804335</v>
          </cell>
          <cell r="H106">
            <v>0</v>
          </cell>
          <cell r="I106">
            <v>0</v>
          </cell>
          <cell r="J106">
            <v>1295291</v>
          </cell>
        </row>
        <row r="110">
          <cell r="E110">
            <v>-1205478</v>
          </cell>
          <cell r="G110">
            <v>20255</v>
          </cell>
          <cell r="H110">
            <v>-3645</v>
          </cell>
          <cell r="I110">
            <v>393</v>
          </cell>
          <cell r="J110">
            <v>-1324016</v>
          </cell>
        </row>
        <row r="119">
          <cell r="E119">
            <v>-1919400</v>
          </cell>
          <cell r="G119">
            <v>-1869791</v>
          </cell>
          <cell r="H119">
            <v>0</v>
          </cell>
          <cell r="I119">
            <v>-11</v>
          </cell>
          <cell r="J119">
            <v>0</v>
          </cell>
        </row>
        <row r="123">
          <cell r="E123">
            <v>0</v>
          </cell>
          <cell r="G123">
            <v>155500</v>
          </cell>
          <cell r="H123">
            <v>0</v>
          </cell>
          <cell r="I123">
            <v>0</v>
          </cell>
          <cell r="J123">
            <v>0</v>
          </cell>
        </row>
        <row r="135">
          <cell r="E135">
            <v>10316200</v>
          </cell>
          <cell r="G135">
            <v>18491505</v>
          </cell>
        </row>
        <row r="137">
          <cell r="E137">
            <v>3129</v>
          </cell>
          <cell r="G137">
            <v>3129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48235111</v>
          </cell>
          <cell r="G187">
            <v>27764866</v>
          </cell>
          <cell r="H187">
            <v>0</v>
          </cell>
          <cell r="I187">
            <v>111563</v>
          </cell>
          <cell r="J187">
            <v>5180316</v>
          </cell>
        </row>
        <row r="190">
          <cell r="E190">
            <v>4835240</v>
          </cell>
          <cell r="G190">
            <v>3349257</v>
          </cell>
          <cell r="H190">
            <v>0</v>
          </cell>
          <cell r="I190">
            <v>18273</v>
          </cell>
          <cell r="J190">
            <v>434485</v>
          </cell>
        </row>
        <row r="196">
          <cell r="E196">
            <v>11788743</v>
          </cell>
          <cell r="G196">
            <v>0</v>
          </cell>
          <cell r="H196">
            <v>0</v>
          </cell>
          <cell r="I196">
            <v>0</v>
          </cell>
          <cell r="J196">
            <v>8195283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35053800</v>
          </cell>
          <cell r="G205">
            <v>17773767</v>
          </cell>
          <cell r="H205">
            <v>-39079</v>
          </cell>
          <cell r="I205">
            <v>605066</v>
          </cell>
          <cell r="J205">
            <v>0</v>
          </cell>
        </row>
        <row r="223">
          <cell r="E223">
            <v>546400</v>
          </cell>
          <cell r="G223">
            <v>778403</v>
          </cell>
          <cell r="H223">
            <v>0</v>
          </cell>
          <cell r="I223">
            <v>8521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2315038</v>
          </cell>
          <cell r="G238">
            <v>1932501</v>
          </cell>
          <cell r="H238">
            <v>631619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532213853</v>
          </cell>
          <cell r="G265">
            <v>394772205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1616880</v>
          </cell>
          <cell r="G271">
            <v>194363</v>
          </cell>
          <cell r="H271">
            <v>161833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2611929</v>
          </cell>
          <cell r="G275">
            <v>22823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2483912</v>
          </cell>
          <cell r="G276">
            <v>865556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1692884</v>
          </cell>
          <cell r="G284">
            <v>760818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13239</v>
          </cell>
          <cell r="G287">
            <v>13239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230389536</v>
          </cell>
          <cell r="G288">
            <v>179389781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816138828</v>
          </cell>
          <cell r="G375">
            <v>471780986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120801972</v>
          </cell>
          <cell r="G391">
            <v>93682047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-35836919</v>
          </cell>
          <cell r="G396">
            <v>-1429297</v>
          </cell>
          <cell r="H396">
            <v>462513</v>
          </cell>
          <cell r="I396">
            <v>-21287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120732269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9">
          <cell r="E469">
            <v>-50000000</v>
          </cell>
          <cell r="G469">
            <v>-50000000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80">
          <cell r="E480">
            <v>4326787</v>
          </cell>
          <cell r="H480">
            <v>7773423</v>
          </cell>
        </row>
        <row r="493">
          <cell r="E493">
            <v>-20193873</v>
          </cell>
          <cell r="G493">
            <v>-16923723</v>
          </cell>
          <cell r="H493">
            <v>-4326787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-47589</v>
          </cell>
          <cell r="H524">
            <v>15312</v>
          </cell>
          <cell r="I524">
            <v>-8486</v>
          </cell>
          <cell r="J524">
            <v>-11276</v>
          </cell>
        </row>
        <row r="531">
          <cell r="E531">
            <v>0</v>
          </cell>
          <cell r="G531">
            <v>94239894</v>
          </cell>
          <cell r="H531">
            <v>0</v>
          </cell>
          <cell r="I531">
            <v>0</v>
          </cell>
          <cell r="J531">
            <v>-106910909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45742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2579527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-367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-6846185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-58039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-25846</v>
          </cell>
          <cell r="J578">
            <v>0</v>
          </cell>
        </row>
        <row r="579">
          <cell r="G579">
            <v>-745159</v>
          </cell>
          <cell r="I579">
            <v>0</v>
          </cell>
        </row>
        <row r="580">
          <cell r="G580">
            <v>0</v>
          </cell>
          <cell r="H580">
            <v>-149237</v>
          </cell>
          <cell r="I580">
            <v>26</v>
          </cell>
          <cell r="J580">
            <v>0</v>
          </cell>
        </row>
        <row r="581">
          <cell r="G581">
            <v>0</v>
          </cell>
          <cell r="H581">
            <v>13905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-24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383265</v>
          </cell>
          <cell r="H591">
            <v>-1242021</v>
          </cell>
          <cell r="I591">
            <v>858756</v>
          </cell>
          <cell r="J591">
            <v>0</v>
          </cell>
        </row>
        <row r="594">
          <cell r="E594">
            <v>0</v>
          </cell>
          <cell r="G594">
            <v>856199</v>
          </cell>
          <cell r="H594">
            <v>-1242021</v>
          </cell>
          <cell r="I594">
            <v>385822</v>
          </cell>
          <cell r="J594">
            <v>0</v>
          </cell>
        </row>
        <row r="605">
          <cell r="B605">
            <v>45217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105">
      <selection activeCell="G133" sqref="G133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45199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0</v>
      </c>
      <c r="F15" s="45" t="str">
        <f>'[1]OTCHET'!F15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38559770</v>
      </c>
      <c r="F22" s="110">
        <f t="shared" si="0"/>
        <v>39104026</v>
      </c>
      <c r="G22" s="111">
        <f t="shared" si="0"/>
        <v>36631804</v>
      </c>
      <c r="H22" s="112">
        <f t="shared" si="0"/>
        <v>2473923</v>
      </c>
      <c r="I22" s="112">
        <f t="shared" si="0"/>
        <v>-1701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38556641</v>
      </c>
      <c r="F25" s="135">
        <f>+F26+F30+F31+F32+F33</f>
        <v>39100897</v>
      </c>
      <c r="G25" s="136">
        <f aca="true" t="shared" si="2" ref="G25:M25">+G26+G30+G31+G32+G33</f>
        <v>36628675</v>
      </c>
      <c r="H25" s="137">
        <f>+H26+H30+H31+H32+H33</f>
        <v>2473923</v>
      </c>
      <c r="I25" s="137">
        <f>+I26+I30+I31+I32+I33</f>
        <v>-1701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1438619</v>
      </c>
      <c r="F26" s="141">
        <f t="shared" si="1"/>
        <v>1715517</v>
      </c>
      <c r="G26" s="142">
        <f>'[1]OTCHET'!G74</f>
        <v>606286</v>
      </c>
      <c r="H26" s="143">
        <f>'[1]OTCHET'!H74</f>
        <v>1111314</v>
      </c>
      <c r="I26" s="143">
        <f>'[1]OTCHET'!I74</f>
        <v>-2083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254600</v>
      </c>
      <c r="F28" s="156">
        <f t="shared" si="1"/>
        <v>206099</v>
      </c>
      <c r="G28" s="157">
        <f>'[1]OTCHET'!G77</f>
        <v>211953</v>
      </c>
      <c r="H28" s="158">
        <f>'[1]OTCHET'!H77</f>
        <v>0</v>
      </c>
      <c r="I28" s="158">
        <f>'[1]OTCHET'!I77</f>
        <v>-5854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552400</v>
      </c>
      <c r="F29" s="164">
        <f t="shared" si="1"/>
        <v>398101</v>
      </c>
      <c r="G29" s="165">
        <f>+'[1]OTCHET'!G78+'[1]OTCHET'!G79</f>
        <v>394330</v>
      </c>
      <c r="H29" s="166">
        <f>+'[1]OTCHET'!H78+'[1]OTCHET'!H79</f>
        <v>0</v>
      </c>
      <c r="I29" s="166">
        <f>+'[1]OTCHET'!I78+'[1]OTCHET'!I79</f>
        <v>3771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25757700</v>
      </c>
      <c r="F30" s="170">
        <f t="shared" si="1"/>
        <v>16815564</v>
      </c>
      <c r="G30" s="171">
        <f>'[1]OTCHET'!G90+'[1]OTCHET'!G93+'[1]OTCHET'!G94</f>
        <v>15420585</v>
      </c>
      <c r="H30" s="172">
        <f>'[1]OTCHET'!H90+'[1]OTCHET'!H93+'[1]OTCHET'!H94</f>
        <v>1366254</v>
      </c>
      <c r="I30" s="172">
        <f>'[1]OTCHET'!I90+'[1]OTCHET'!I93+'[1]OTCHET'!I94</f>
        <v>0</v>
      </c>
      <c r="J30" s="173">
        <f>'[1]OTCHET'!J90+'[1]OTCHET'!J93+'[1]OTCHET'!J94</f>
        <v>28725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4169000</v>
      </c>
      <c r="F31" s="176">
        <f t="shared" si="1"/>
        <v>5099626</v>
      </c>
      <c r="G31" s="177">
        <f>'[1]OTCHET'!G106</f>
        <v>3804335</v>
      </c>
      <c r="H31" s="178">
        <f>'[1]OTCHET'!H106</f>
        <v>0</v>
      </c>
      <c r="I31" s="178">
        <f>'[1]OTCHET'!I106</f>
        <v>0</v>
      </c>
      <c r="J31" s="179">
        <f>'[1]OTCHET'!J106</f>
        <v>1295291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7191322</v>
      </c>
      <c r="F32" s="176">
        <f t="shared" si="1"/>
        <v>15314690</v>
      </c>
      <c r="G32" s="177">
        <f>'[1]OTCHET'!G110+'[1]OTCHET'!G119+'[1]OTCHET'!G135+'[1]OTCHET'!G136</f>
        <v>16641969</v>
      </c>
      <c r="H32" s="178">
        <f>'[1]OTCHET'!H110+'[1]OTCHET'!H119+'[1]OTCHET'!H135+'[1]OTCHET'!H136</f>
        <v>-3645</v>
      </c>
      <c r="I32" s="178">
        <f>'[1]OTCHET'!I110+'[1]OTCHET'!I119+'[1]OTCHET'!I135+'[1]OTCHET'!I136</f>
        <v>382</v>
      </c>
      <c r="J32" s="179">
        <f>'[1]OTCHET'!J110+'[1]OTCHET'!J119+'[1]OTCHET'!J135+'[1]OTCHET'!J136</f>
        <v>-1324016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155500</v>
      </c>
      <c r="G33" s="129">
        <f>'[1]OTCHET'!G123</f>
        <v>155500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3129</v>
      </c>
      <c r="F36" s="199">
        <f t="shared" si="1"/>
        <v>3129</v>
      </c>
      <c r="G36" s="200">
        <f>+'[1]OTCHET'!G137</f>
        <v>3129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873796565</v>
      </c>
      <c r="F38" s="217">
        <f t="shared" si="3"/>
        <v>642925459</v>
      </c>
      <c r="G38" s="218">
        <f t="shared" si="3"/>
        <v>627617579</v>
      </c>
      <c r="H38" s="219">
        <f t="shared" si="3"/>
        <v>754373</v>
      </c>
      <c r="I38" s="219">
        <f t="shared" si="3"/>
        <v>743423</v>
      </c>
      <c r="J38" s="220">
        <f t="shared" si="3"/>
        <v>13810084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64859094</v>
      </c>
      <c r="F39" s="229">
        <f t="shared" si="4"/>
        <v>45054043</v>
      </c>
      <c r="G39" s="230">
        <f t="shared" si="4"/>
        <v>31114123</v>
      </c>
      <c r="H39" s="231">
        <f t="shared" si="4"/>
        <v>0</v>
      </c>
      <c r="I39" s="231">
        <f t="shared" si="4"/>
        <v>129836</v>
      </c>
      <c r="J39" s="232">
        <f t="shared" si="4"/>
        <v>13810084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48235111</v>
      </c>
      <c r="F40" s="237">
        <f t="shared" si="1"/>
        <v>33056745</v>
      </c>
      <c r="G40" s="238">
        <f>'[1]OTCHET'!G187</f>
        <v>27764866</v>
      </c>
      <c r="H40" s="239">
        <f>'[1]OTCHET'!H187</f>
        <v>0</v>
      </c>
      <c r="I40" s="239">
        <f>'[1]OTCHET'!I187</f>
        <v>111563</v>
      </c>
      <c r="J40" s="240">
        <f>'[1]OTCHET'!J187</f>
        <v>5180316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4835240</v>
      </c>
      <c r="F41" s="245">
        <f t="shared" si="1"/>
        <v>3802015</v>
      </c>
      <c r="G41" s="246">
        <f>'[1]OTCHET'!G190</f>
        <v>3349257</v>
      </c>
      <c r="H41" s="247">
        <f>'[1]OTCHET'!H190</f>
        <v>0</v>
      </c>
      <c r="I41" s="247">
        <f>'[1]OTCHET'!I190</f>
        <v>18273</v>
      </c>
      <c r="J41" s="248">
        <f>'[1]OTCHET'!J190</f>
        <v>434485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11788743</v>
      </c>
      <c r="F42" s="252">
        <f t="shared" si="1"/>
        <v>8195283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8195283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37217080</v>
      </c>
      <c r="F43" s="258">
        <f t="shared" si="1"/>
        <v>19482874</v>
      </c>
      <c r="G43" s="259">
        <f>+'[1]OTCHET'!G205+'[1]OTCHET'!G223+'[1]OTCHET'!G271</f>
        <v>18746533</v>
      </c>
      <c r="H43" s="260">
        <f>+'[1]OTCHET'!H205+'[1]OTCHET'!H223+'[1]OTCHET'!H271</f>
        <v>122754</v>
      </c>
      <c r="I43" s="260">
        <f>+'[1]OTCHET'!I205+'[1]OTCHET'!I223+'[1]OTCHET'!I271</f>
        <v>613587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2315038</v>
      </c>
      <c r="F44" s="128">
        <f t="shared" si="1"/>
        <v>2564120</v>
      </c>
      <c r="G44" s="129">
        <f>+'[1]OTCHET'!G227+'[1]OTCHET'!G233+'[1]OTCHET'!G236+'[1]OTCHET'!G237+'[1]OTCHET'!G238+'[1]OTCHET'!G239+'[1]OTCHET'!G240</f>
        <v>1932501</v>
      </c>
      <c r="H44" s="130">
        <f>+'[1]OTCHET'!H227+'[1]OTCHET'!H233+'[1]OTCHET'!H236+'[1]OTCHET'!H237+'[1]OTCHET'!H238+'[1]OTCHET'!H239+'[1]OTCHET'!H240</f>
        <v>631619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2315038</v>
      </c>
      <c r="F45" s="264">
        <f t="shared" si="1"/>
        <v>2564120</v>
      </c>
      <c r="G45" s="265">
        <f>+'[1]OTCHET'!G236+'[1]OTCHET'!G237+'[1]OTCHET'!G238+'[1]OTCHET'!G239+'[1]OTCHET'!G243+'[1]OTCHET'!G244+'[1]OTCHET'!G248</f>
        <v>1932501</v>
      </c>
      <c r="H45" s="266">
        <f>+'[1]OTCHET'!H236+'[1]OTCHET'!H237+'[1]OTCHET'!H238+'[1]OTCHET'!H239+'[1]OTCHET'!H243+'[1]OTCHET'!H244+'[1]OTCHET'!H248</f>
        <v>631619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532213853</v>
      </c>
      <c r="F48" s="176">
        <f t="shared" si="1"/>
        <v>394772205</v>
      </c>
      <c r="G48" s="171">
        <f>+'[1]OTCHET'!G265+'[1]OTCHET'!G269+'[1]OTCHET'!G270</f>
        <v>394772205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6801964</v>
      </c>
      <c r="F49" s="176">
        <f t="shared" si="1"/>
        <v>1662436</v>
      </c>
      <c r="G49" s="177">
        <f>'[1]OTCHET'!G275+'[1]OTCHET'!G276+'[1]OTCHET'!G284+'[1]OTCHET'!G287</f>
        <v>1662436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230389536</v>
      </c>
      <c r="F50" s="176">
        <f t="shared" si="1"/>
        <v>179389781</v>
      </c>
      <c r="G50" s="177">
        <f>+'[1]OTCHET'!G288</f>
        <v>179389781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901103881</v>
      </c>
      <c r="F56" s="301">
        <f t="shared" si="5"/>
        <v>685207231</v>
      </c>
      <c r="G56" s="302">
        <f t="shared" si="5"/>
        <v>564033736</v>
      </c>
      <c r="H56" s="303">
        <f t="shared" si="5"/>
        <v>462513</v>
      </c>
      <c r="I56" s="304">
        <f t="shared" si="5"/>
        <v>-21287</v>
      </c>
      <c r="J56" s="305">
        <f t="shared" si="5"/>
        <v>120732269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816138828</v>
      </c>
      <c r="F57" s="307">
        <f t="shared" si="1"/>
        <v>471780986</v>
      </c>
      <c r="G57" s="308">
        <f>+'[1]OTCHET'!G361+'[1]OTCHET'!G375+'[1]OTCHET'!G388</f>
        <v>471780986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84965053</v>
      </c>
      <c r="F58" s="312">
        <f t="shared" si="1"/>
        <v>92693976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92252750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462513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-21287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120732269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120732269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65867086</v>
      </c>
      <c r="F64" s="344">
        <f t="shared" si="6"/>
        <v>81385798</v>
      </c>
      <c r="G64" s="345">
        <f t="shared" si="6"/>
        <v>-26952039</v>
      </c>
      <c r="H64" s="346">
        <f t="shared" si="6"/>
        <v>2182063</v>
      </c>
      <c r="I64" s="346">
        <f t="shared" si="6"/>
        <v>-766411</v>
      </c>
      <c r="J64" s="347">
        <f t="shared" si="6"/>
        <v>106922185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-65867086</v>
      </c>
      <c r="F66" s="356">
        <f>SUM(+F68+F76+F77+F84+F85+F86+F89+F90+F91+F92+F93+F94+F95)</f>
        <v>-81385798</v>
      </c>
      <c r="G66" s="357">
        <f aca="true" t="shared" si="8" ref="G66:L66">SUM(+G68+G76+G77+G84+G85+G86+G89+G90+G91+G92+G93+G94+G95)</f>
        <v>26952039</v>
      </c>
      <c r="H66" s="358">
        <f>SUM(+H68+H76+H77+H84+H85+H86+H89+H90+H91+H92+H93+H94+H95)</f>
        <v>-2182063</v>
      </c>
      <c r="I66" s="358">
        <f>SUM(+I68+I76+I77+I84+I85+I86+I89+I90+I91+I92+I93+I94+I95)</f>
        <v>766411</v>
      </c>
      <c r="J66" s="359">
        <f>SUM(+J68+J76+J77+J84+J85+J86+J89+J90+J91+J92+J93+J94+J95)</f>
        <v>-106922185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-20193873</v>
      </c>
      <c r="F68" s="317">
        <f>SUM(F69:F75)</f>
        <v>-21236605</v>
      </c>
      <c r="G68" s="318">
        <f aca="true" t="shared" si="9" ref="G68:M68">SUM(G69:G75)</f>
        <v>-16923723</v>
      </c>
      <c r="H68" s="319">
        <f>SUM(H69:H75)</f>
        <v>-4312882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-20193873</v>
      </c>
      <c r="F70" s="383">
        <f t="shared" si="1"/>
        <v>-21250510</v>
      </c>
      <c r="G70" s="384">
        <f>+'[1]OTCHET'!G484+'[1]OTCHET'!G485+'[1]OTCHET'!G488+'[1]OTCHET'!G489+'[1]OTCHET'!G492+'[1]OTCHET'!G493+'[1]OTCHET'!G494+'[1]OTCHET'!G496</f>
        <v>-16923723</v>
      </c>
      <c r="H70" s="385">
        <f>+'[1]OTCHET'!H484+'[1]OTCHET'!H485+'[1]OTCHET'!H488+'[1]OTCHET'!H489+'[1]OTCHET'!H492+'[1]OTCHET'!H493+'[1]OTCHET'!H494+'[1]OTCHET'!H496</f>
        <v>-4326787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13905</v>
      </c>
      <c r="G74" s="384">
        <f>+'[1]OTCHET'!G581+'[1]OTCHET'!G582</f>
        <v>0</v>
      </c>
      <c r="H74" s="385">
        <f>+'[1]OTCHET'!H581+'[1]OTCHET'!H582</f>
        <v>13905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-45673213</v>
      </c>
      <c r="F77" s="317">
        <f>SUM(F78:F83)</f>
        <v>-42226577</v>
      </c>
      <c r="G77" s="318">
        <f aca="true" t="shared" si="10" ref="G77:M77">SUM(G78:G83)</f>
        <v>-50000000</v>
      </c>
      <c r="H77" s="319">
        <f>SUM(H78:H83)</f>
        <v>7773423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-50000000</v>
      </c>
      <c r="F78" s="375">
        <f t="shared" si="1"/>
        <v>-50000000</v>
      </c>
      <c r="G78" s="376">
        <f>+'[1]OTCHET'!G466+'[1]OTCHET'!G469</f>
        <v>-50000000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4326787</v>
      </c>
      <c r="F83" s="390">
        <f t="shared" si="1"/>
        <v>7773423</v>
      </c>
      <c r="G83" s="391">
        <f>+'[1]OTCHET'!G480</f>
        <v>0</v>
      </c>
      <c r="H83" s="392">
        <f>+'[1]OTCHET'!H480</f>
        <v>7773423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-6297</v>
      </c>
      <c r="G86" s="318">
        <f aca="true" t="shared" si="11" ref="G86:M86">+G87+G88</f>
        <v>-1847</v>
      </c>
      <c r="H86" s="319">
        <f>+H87+H88</f>
        <v>15312</v>
      </c>
      <c r="I86" s="319">
        <f>+I87+I88</f>
        <v>-8486</v>
      </c>
      <c r="J86" s="320">
        <f>+J87+J88</f>
        <v>-11276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-6297</v>
      </c>
      <c r="G88" s="391">
        <f>+'[1]OTCHET'!G521+'[1]OTCHET'!G524+'[1]OTCHET'!G544</f>
        <v>-1847</v>
      </c>
      <c r="H88" s="392">
        <f>+'[1]OTCHET'!H521+'[1]OTCHET'!H524+'[1]OTCHET'!H544</f>
        <v>15312</v>
      </c>
      <c r="I88" s="392">
        <f>+'[1]OTCHET'!I521+'[1]OTCHET'!I524+'[1]OTCHET'!I544</f>
        <v>-8486</v>
      </c>
      <c r="J88" s="393">
        <f>+'[1]OTCHET'!J521+'[1]OTCHET'!J524+'[1]OTCHET'!J544</f>
        <v>-11276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-12671015</v>
      </c>
      <c r="G89" s="308">
        <f>'[1]OTCHET'!G531</f>
        <v>94239894</v>
      </c>
      <c r="H89" s="309">
        <f>'[1]OTCHET'!H531</f>
        <v>0</v>
      </c>
      <c r="I89" s="309">
        <f>'[1]OTCHET'!I531</f>
        <v>0</v>
      </c>
      <c r="J89" s="310">
        <f>'[1]OTCHET'!J531</f>
        <v>-106910909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2579527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2579527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-7675596</v>
      </c>
      <c r="G91" s="177">
        <f>+'[1]OTCHET'!G573+'[1]OTCHET'!G574+'[1]OTCHET'!G575+'[1]OTCHET'!G576+'[1]OTCHET'!G577+'[1]OTCHET'!G578+'[1]OTCHET'!G579</f>
        <v>-745526</v>
      </c>
      <c r="H91" s="178">
        <f>+'[1]OTCHET'!H573+'[1]OTCHET'!H574+'[1]OTCHET'!H575+'[1]OTCHET'!H576+'[1]OTCHET'!H577+'[1]OTCHET'!H578+'[1]OTCHET'!H579</f>
        <v>-6846185</v>
      </c>
      <c r="I91" s="178">
        <f>+'[1]OTCHET'!I573+'[1]OTCHET'!I574+'[1]OTCHET'!I575+'[1]OTCHET'!I576+'[1]OTCHET'!I577+'[1]OTCHET'!I578+'[1]OTCHET'!I579</f>
        <v>-83885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-149211</v>
      </c>
      <c r="G92" s="177">
        <f>+'[1]OTCHET'!G580</f>
        <v>0</v>
      </c>
      <c r="H92" s="178">
        <f>+'[1]OTCHET'!H580</f>
        <v>-149237</v>
      </c>
      <c r="I92" s="178">
        <f>+'[1]OTCHET'!I580</f>
        <v>26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-24</v>
      </c>
      <c r="G94" s="177">
        <f>+'[1]OTCHET'!G589+'[1]OTCHET'!G590</f>
        <v>-24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383265</v>
      </c>
      <c r="H95" s="130">
        <f>'[1]OTCHET'!H591</f>
        <v>-1242021</v>
      </c>
      <c r="I95" s="130">
        <f>'[1]OTCHET'!I591</f>
        <v>858756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856199</v>
      </c>
      <c r="H96" s="406">
        <f>+'[1]OTCHET'!H594</f>
        <v>-1242021</v>
      </c>
      <c r="I96" s="406">
        <f>+'[1]OTCHET'!I594</f>
        <v>385822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45217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2023-10-24T11:26:09Z</dcterms:modified>
  <cp:category/>
  <cp:version/>
  <cp:contentType/>
  <cp:contentStatus/>
</cp:coreProperties>
</file>